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<sst xmlns="http://schemas.openxmlformats.org/spreadsheetml/2006/main" count="17" uniqueCount="17">
  <si>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rPr>
        <sz val="19"/>
        <rFont val="方正小标宋简体"/>
        <charset val="134"/>
      </rPr>
      <t>工程</t>
    </r>
    <r>
      <rPr>
        <sz val="18"/>
        <rFont val="方正小标宋简体"/>
        <charset val="134"/>
      </rPr>
      <t>项目审计初步结果公示</t>
    </r>
  </si>
  <si>
    <r>
      <rPr>
        <u/>
        <sz val="16"/>
        <color rgb="FFFF0000"/>
        <rFont val="方正小标宋简体"/>
        <charset val="134"/>
      </rPr>
      <t>钱隆城14#楼一单元</t>
    </r>
    <r>
      <rPr>
        <u/>
        <sz val="16"/>
        <rFont val="方正小标宋简体"/>
        <charset val="134"/>
      </rPr>
      <t>业主:</t>
    </r>
  </si>
  <si>
    <t>序号</t>
  </si>
  <si>
    <t>项目部位</t>
  </si>
  <si>
    <t>预算金额（元）</t>
  </si>
  <si>
    <t>送审金额（元）</t>
  </si>
  <si>
    <t>审定价（元）</t>
  </si>
  <si>
    <t>审定结算价（元）</t>
  </si>
  <si>
    <t>工程量（m2）</t>
  </si>
  <si>
    <t>审计费（元）</t>
  </si>
  <si>
    <t>核减额（元）</t>
  </si>
  <si>
    <t>14#楼一单元19至32层南侧</t>
  </si>
  <si>
    <t>合计</t>
  </si>
  <si>
    <r>
      <rPr>
        <sz val="15"/>
        <rFont val="仿宋"/>
        <charset val="134"/>
      </rPr>
      <t xml:space="preserve">    该项目审计费用（</t>
    </r>
    <r>
      <rPr>
        <sz val="15"/>
        <color rgb="FFFF0000"/>
        <rFont val="仿宋"/>
        <charset val="134"/>
      </rPr>
      <t>2400.00）</t>
    </r>
    <r>
      <rPr>
        <sz val="15"/>
        <rFont val="仿宋"/>
        <charset val="134"/>
      </rPr>
      <t xml:space="preserve">元，其他费用( 0 ) 元，一并从维修资金账户列支。                                                                                             </t>
    </r>
  </si>
  <si>
    <r>
      <t xml:space="preserve">    </t>
    </r>
    <r>
      <rPr>
        <sz val="15"/>
        <color rgb="FFFF0000"/>
        <rFont val="仿宋"/>
        <charset val="134"/>
      </rPr>
      <t>相关业主、单位</t>
    </r>
    <r>
      <rPr>
        <sz val="15"/>
        <rFont val="仿宋"/>
        <charset val="134"/>
      </rPr>
      <t>如对公示结果有异议，请在2025年12月28日前实名向</t>
    </r>
    <r>
      <rPr>
        <sz val="14"/>
        <color rgb="FFFF0000"/>
        <rFont val="仿宋"/>
        <charset val="134"/>
      </rPr>
      <t>局</t>
    </r>
    <r>
      <rPr>
        <sz val="15"/>
        <rFont val="仿宋"/>
        <charset val="134"/>
      </rPr>
      <t>反映，并提供相关依据。（工作日接待时间：9：00-12：00、13：30-17：30）。联系电话：0517-89089576</t>
    </r>
  </si>
  <si>
    <t xml:space="preserve"> 淮安生态旅游区建设管理局</t>
  </si>
  <si>
    <t xml:space="preserve">                   公示时间：2025年12月23日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</si>
</sst>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33">
    <font>
      <sz val="11"/>
      <color theme="1"/>
      <name val="宋体"/>
      <charset val="134"/>
      <scheme val="minor"/>
    </font>
    <font>
      <u/>
      <sz val="19"/>
      <color rgb="FFFF0000"/>
      <name val="宋体"/>
      <charset val="134"/>
    </font>
    <font>
      <u/>
      <sz val="19"/>
      <name val="宋体"/>
      <charset val="134"/>
    </font>
    <font>
      <sz val="19"/>
      <name val="方正小标宋简体"/>
      <charset val="134"/>
    </font>
    <font>
      <u/>
      <sz val="16"/>
      <color rgb="FFFF0000"/>
      <name val="方正小标宋简体"/>
      <charset val="134"/>
    </font>
    <font>
      <u/>
      <sz val="18"/>
      <name val="方正小标宋简体"/>
      <charset val="134"/>
    </font>
    <font>
      <sz val="15"/>
      <color rgb="FFC00000"/>
      <name val="仿宋"/>
      <charset val="134"/>
    </font>
    <font>
      <sz val="14"/>
      <name val="黑体"/>
      <charset val="134"/>
    </font>
    <font>
      <sz val="12"/>
      <name val="宋体"/>
      <charset val="134"/>
    </font>
    <font>
      <sz val="15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rgb="FFFF0000"/>
      <name val="仿宋"/>
      <charset val="134"/>
    </font>
    <font>
      <sz val="14"/>
      <color rgb="FFFF0000"/>
      <name val="仿宋"/>
      <charset val="134"/>
    </font>
    <font>
      <sz val="18"/>
      <name val="方正小标宋简体"/>
      <charset val="134"/>
    </font>
    <font>
      <u/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4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5">
      <alignment vertical="center"/>
    </xf>
    <xf numFmtId="0" fontId="16" fillId="0" borderId="5">
      <alignment vertical="center"/>
    </xf>
    <xf numFmtId="0" fontId="17" fillId="0" borderId="6">
      <alignment vertical="center"/>
    </xf>
    <xf numFmtId="0" fontId="17" fillId="0" borderId="0">
      <alignment vertical="center"/>
    </xf>
    <xf numFmtId="0" fontId="18" fillId="3" borderId="7">
      <alignment vertical="center"/>
    </xf>
    <xf numFmtId="0" fontId="19" fillId="4" borderId="8">
      <alignment vertical="center"/>
    </xf>
    <xf numFmtId="0" fontId="20" fillId="4" borderId="7">
      <alignment vertical="center"/>
    </xf>
    <xf numFmtId="0" fontId="21" fillId="5" borderId="9">
      <alignment vertical="center"/>
    </xf>
    <xf numFmtId="0" fontId="22" fillId="0" borderId="10">
      <alignment vertical="center"/>
    </xf>
    <xf numFmtId="0" fontId="23" fillId="0" borderId="11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&#24037;&#31243;&#20449;&#24687;1&#23457;&#23450;&#21333;2&#20844;&#31034;3&#20998;&#25674;&#26126;&#32454;-2025.10.14-24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-工程信息"/>
      <sheetName val="1-审定单"/>
      <sheetName val="2-公示"/>
      <sheetName val="3-分摊明细"/>
      <sheetName val="Sheet3"/>
    </sheetNames>
    <sheetDataSet>
      <sheetData sheetId="0"/>
      <sheetData sheetId="1">
        <row r="2">
          <cell r="C2" t="str">
            <v>淮安生态文化旅游区福晟钱隆城物业管理委员会</v>
          </cell>
        </row>
        <row r="4">
          <cell r="C4" t="str">
            <v>钱隆城14#楼一单元19至32层南侧外墙脱落维修改造工程</v>
          </cell>
        </row>
        <row r="7">
          <cell r="E7">
            <v>47452.07</v>
          </cell>
          <cell r="F7">
            <v>47340.14</v>
          </cell>
          <cell r="G7">
            <v>45015.62</v>
          </cell>
        </row>
        <row r="7">
          <cell r="J7">
            <v>0.0491025163846157</v>
          </cell>
        </row>
        <row r="7">
          <cell r="L7">
            <v>45015.62</v>
          </cell>
        </row>
        <row r="10">
          <cell r="I10">
            <v>2324.52</v>
          </cell>
        </row>
        <row r="10">
          <cell r="K10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view="pageBreakPreview" zoomScaleNormal="100" topLeftCell="A3" workbookViewId="0">
      <selection activeCell="M6" sqref="M6"/>
    </sheetView>
  </sheetViews>
  <sheetFormatPr defaultColWidth="9" defaultRowHeight="13.5"/>
  <cols>
    <col min="1" max="1" width="7.875" customWidth="1"/>
    <col min="2" max="2" width="10.75" customWidth="1"/>
    <col min="3" max="6" width="11.625"/>
    <col min="7" max="7" width="9.25"/>
    <col min="8" max="9" width="10.375"/>
  </cols>
  <sheetData>
    <row r="1" ht="52" customHeight="1" spans="1:9">
      <c r="A1" s="1" t="str">
        <f>'[1]1-审定单'!C4</f>
        <v>钱隆城14#楼一单元19至32层南侧外墙脱落维修改造工程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ht="35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125" customHeight="1" spans="1:9">
      <c r="A4" s="6" t="str">
        <f>"    "&amp;'[1]1-审定单'!C2&amp;"申报的"&amp;'[1]1-审定单'!C4&amp;"已竣工验收合格，工程决算已送审；经正军项目管理集团有限公司审计，初审结果如下：送审金额"&amp;'[1]1-审定单'!F7&amp;"元，工程审定金额"&amp;'[1]1-审定单'!G7&amp;"元，核减额"&amp;'[1]1-审定单'!I10&amp;"元，核减率"&amp;TEXT((100*'[1]1-审定单'!J7),"0.00")&amp;"%，审计结算金额"&amp;ROUND('[1]1-审定单'!L7,2)&amp;"元（按照合同约定让利"&amp;ROUND('[1]1-审定单'!K10,2)&amp;"元）。"</f>
        <v>    淮安生态文化旅游区福晟钱隆城物业管理委员会申报的钱隆城14#楼一单元19至32层南侧外墙脱落维修改造工程已竣工验收合格，工程决算已送审；经正军项目管理集团有限公司审计，初审结果如下：送审金额47340.14元，工程审定金额45015.62元，核减额2324.52元，核减率4.91%，审计结算金额45015.62元（按照合同约定让利0元）。</v>
      </c>
      <c r="B4" s="6"/>
      <c r="C4" s="6"/>
      <c r="D4" s="6"/>
      <c r="E4" s="6"/>
      <c r="F4" s="6"/>
      <c r="G4" s="6"/>
      <c r="H4" s="6"/>
      <c r="I4" s="6"/>
    </row>
    <row r="5" ht="37.5" spans="1:9">
      <c r="A5" s="7" t="s">
        <v>2</v>
      </c>
      <c r="B5" s="8" t="s">
        <v>3</v>
      </c>
      <c r="C5" s="8" t="s">
        <v>4</v>
      </c>
      <c r="D5" s="8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ht="48" customHeight="1" spans="1:9">
      <c r="A6" s="9">
        <v>1</v>
      </c>
      <c r="B6" s="10" t="s">
        <v>11</v>
      </c>
      <c r="C6" s="11">
        <v>47452.07</v>
      </c>
      <c r="D6" s="12">
        <v>47340.14</v>
      </c>
      <c r="E6" s="11">
        <v>45015.62</v>
      </c>
      <c r="F6" s="11">
        <f>ROUND(E6*$F$7/$E$7,2)</f>
        <v>45015.62</v>
      </c>
      <c r="G6" s="10">
        <v>462.3</v>
      </c>
      <c r="H6" s="10">
        <f>ROUND($H$7*F6/$F$7,2)</f>
        <v>2400</v>
      </c>
      <c r="I6" s="10">
        <f>D6-E6</f>
        <v>2324.52</v>
      </c>
    </row>
    <row r="7" ht="48" customHeight="1" spans="1:9">
      <c r="A7" s="13"/>
      <c r="B7" s="10" t="s">
        <v>12</v>
      </c>
      <c r="C7" s="11">
        <f>'[1]1-审定单'!E7</f>
        <v>47452.07</v>
      </c>
      <c r="D7" s="11">
        <f>'[1]1-审定单'!F7</f>
        <v>47340.14</v>
      </c>
      <c r="E7" s="11">
        <f>'[1]1-审定单'!G7</f>
        <v>45015.62</v>
      </c>
      <c r="F7" s="11">
        <f>'[1]1-审定单'!L7</f>
        <v>45015.62</v>
      </c>
      <c r="G7" s="10">
        <f>SUM(G6:G6)</f>
        <v>462.3</v>
      </c>
      <c r="H7" s="10">
        <v>2400</v>
      </c>
      <c r="I7" s="11">
        <f>'[1]1-审定单'!I10</f>
        <v>2324.52</v>
      </c>
    </row>
    <row r="8" ht="51" customHeight="1" spans="1:9">
      <c r="A8" s="14" t="s">
        <v>13</v>
      </c>
      <c r="B8" s="14"/>
      <c r="C8" s="14"/>
      <c r="D8" s="14"/>
      <c r="E8" s="14"/>
      <c r="F8" s="14"/>
      <c r="G8" s="14"/>
      <c r="H8" s="14"/>
      <c r="I8" s="14"/>
    </row>
    <row r="9" ht="66" customHeight="1" spans="1:9">
      <c r="A9" s="14" t="s">
        <v>14</v>
      </c>
      <c r="B9" s="14"/>
      <c r="C9" s="14"/>
      <c r="D9" s="14"/>
      <c r="E9" s="14"/>
      <c r="F9" s="14"/>
      <c r="G9" s="14"/>
      <c r="H9" s="14"/>
      <c r="I9" s="14"/>
    </row>
    <row r="10" ht="20" customHeight="1" spans="1:9">
      <c r="A10" s="15" t="s">
        <v>15</v>
      </c>
      <c r="B10" s="15"/>
      <c r="C10" s="15"/>
      <c r="D10" s="15"/>
      <c r="E10" s="15"/>
      <c r="F10" s="15"/>
      <c r="G10" s="15"/>
      <c r="H10" s="15"/>
      <c r="I10" s="15"/>
    </row>
    <row r="11" ht="19.5" spans="1:9">
      <c r="A11" s="15" t="s">
        <v>16</v>
      </c>
      <c r="B11" s="15"/>
      <c r="C11" s="15"/>
      <c r="D11" s="15"/>
      <c r="E11" s="15"/>
      <c r="F11" s="15"/>
      <c r="G11" s="15"/>
      <c r="H11" s="15"/>
      <c r="I11" s="15"/>
    </row>
  </sheetData>
  <mergeCells count="8">
    <mergeCell ref="A1:I1"/>
    <mergeCell ref="A2:I2"/>
    <mergeCell ref="A3:I3"/>
    <mergeCell ref="A4:I4"/>
    <mergeCell ref="A8:I8"/>
    <mergeCell ref="A9:I9"/>
    <mergeCell ref="A10:I10"/>
    <mergeCell ref="A11:I11"/>
  </mergeCells>
  <pageMargins left="0.7" right="0.7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动感光波</cp:lastModifiedBy>
  <dcterms:created xsi:type="dcterms:W3CDTF">2023-05-12T11:15:00Z</dcterms:created>
  <dcterms:modified xsi:type="dcterms:W3CDTF">2025-12-22T03:16:59Z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EFAEC674949641F69108C20BB30DC1FA_12</vt:lpwstr>
  </property>
  <property fmtid="{D5CDD505-2E9C-101B-9397-08002B2CF9AE}" pid="4" name="CalculationRule">
    <vt:i4>0</vt:i4>
  </property>
</Properties>
</file>